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488" yWindow="0" windowWidth="15480" windowHeight="11640" activeTab="1"/>
  </bookViews>
  <sheets>
    <sheet name="Anleitung Sekretariat" sheetId="1" r:id="rId1"/>
    <sheet name="Notentabelle" sheetId="2" r:id="rId2"/>
  </sheets>
  <definedNames>
    <definedName name="_xlnm.Print_Area" localSheetId="1">'Notentabelle'!$B$2:$H$80</definedName>
  </definedNames>
  <calcPr fullCalcOnLoad="1"/>
</workbook>
</file>

<file path=xl/comments2.xml><?xml version="1.0" encoding="utf-8"?>
<comments xmlns="http://schemas.openxmlformats.org/spreadsheetml/2006/main">
  <authors>
    <author>dorrh</author>
  </authors>
  <commentList>
    <comment ref="E7" authorId="0">
      <text>
        <r>
          <rPr>
            <b/>
            <sz val="8"/>
            <rFont val="Tahoma"/>
            <family val="2"/>
          </rPr>
          <t>Bitte tragen Sie hier die Punktzahl ein, bei der Sie die Note 4,0 (ausreichend) vergeben.</t>
        </r>
      </text>
    </comment>
    <comment ref="E8" authorId="0">
      <text>
        <r>
          <rPr>
            <b/>
            <sz val="8"/>
            <rFont val="Tahoma"/>
            <family val="2"/>
          </rPr>
          <t>Bitte tragenh Sie hier die Punktzahl ein, bei der Sie die Note 1,0 (sehr gut) vergeben.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<sst xmlns="http://schemas.openxmlformats.org/spreadsheetml/2006/main" count="62" uniqueCount="57">
  <si>
    <t>VIER bei:</t>
  </si>
  <si>
    <t>EINS bei:</t>
  </si>
  <si>
    <t>Durchschnitt</t>
  </si>
  <si>
    <t>BESTANDEN?</t>
  </si>
  <si>
    <t>Name</t>
  </si>
  <si>
    <t>Unterschrift des Dozenten:</t>
  </si>
  <si>
    <t>Note</t>
  </si>
  <si>
    <t>Anzahl</t>
  </si>
  <si>
    <t>1,6-2,0</t>
  </si>
  <si>
    <t>1,0</t>
  </si>
  <si>
    <t>1,1-1,5</t>
  </si>
  <si>
    <t>2,1-2,5</t>
  </si>
  <si>
    <t>2,6-3,0</t>
  </si>
  <si>
    <t>3,1-3,5</t>
  </si>
  <si>
    <t>3,6-4,0</t>
  </si>
  <si>
    <t>4,1-4,5</t>
  </si>
  <si>
    <t>4,6-5,0</t>
  </si>
  <si>
    <t>Bereich</t>
  </si>
  <si>
    <t>Bestes Ergebnis</t>
  </si>
  <si>
    <t>Schlechtestes Ergebnis</t>
  </si>
  <si>
    <t>Kurs</t>
  </si>
  <si>
    <t xml:space="preserve">Klausur </t>
  </si>
  <si>
    <t xml:space="preserve">Dozent </t>
  </si>
  <si>
    <t>Aufg.1</t>
  </si>
  <si>
    <t>Aufg.2</t>
  </si>
  <si>
    <t>Aufg.3</t>
  </si>
  <si>
    <t>Aufg.4</t>
  </si>
  <si>
    <t>Aufg.5</t>
  </si>
  <si>
    <t>Aufg.6</t>
  </si>
  <si>
    <t>Aufg.7</t>
  </si>
  <si>
    <t>Aufg.8</t>
  </si>
  <si>
    <t>Aufg.9</t>
  </si>
  <si>
    <t>Aufg.10</t>
  </si>
  <si>
    <t>Aufg.11</t>
  </si>
  <si>
    <t>Aufg.12</t>
  </si>
  <si>
    <t>Aufg.13</t>
  </si>
  <si>
    <t>Aufg.14</t>
  </si>
  <si>
    <t>Aufg.15</t>
  </si>
  <si>
    <t>Aufg.16</t>
  </si>
  <si>
    <t>Aufg.17</t>
  </si>
  <si>
    <t>Aufg.18</t>
  </si>
  <si>
    <t>Aufg.19</t>
  </si>
  <si>
    <t>Aufg.20</t>
  </si>
  <si>
    <t>Standardabweichung</t>
  </si>
  <si>
    <t>Punkte</t>
  </si>
  <si>
    <t>Prozent</t>
  </si>
  <si>
    <t>Punkte bei 5.0:</t>
  </si>
  <si>
    <t>Maximale Punkte/Aufgabe</t>
  </si>
  <si>
    <t>Standardabweichung Note</t>
  </si>
  <si>
    <t>Matrikel</t>
  </si>
  <si>
    <t xml:space="preserve">Mosbach,  den </t>
  </si>
  <si>
    <t>Semester</t>
  </si>
  <si>
    <t>Mechatronik</t>
  </si>
  <si>
    <t>Vorname</t>
  </si>
  <si>
    <t>Herr xx</t>
  </si>
  <si>
    <t>TMTxx</t>
  </si>
  <si>
    <t>EMV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</si>
</sst>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"/>
    <numFmt numFmtId="173" formatCode="[$-407]dddd\,\ d\.\ mmmm\ yyyy"/>
    <numFmt numFmtId="174" formatCode="[$-407]d/\ mmmm\ yyyy;@"/>
    <numFmt numFmtId="175" formatCode="0.0"/>
    <numFmt numFmtId="176" formatCode="0.0000"/>
  </numFmts>
  <fonts count="64">
    <font>
      <sz val="10"/>
      <name val="Arial"/>
      <family val="0"/>
    </font>
    <font>
      <sz val="10"/>
      <name val="Geneva"/>
      <family val="0"/>
    </font>
    <font>
      <sz val="10"/>
      <color indexed="8"/>
      <name val="Arial"/>
      <family val="2"/>
    </font>
    <font>
      <sz val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name val="Geneva"/>
      <family val="0"/>
    </font>
    <font>
      <b/>
      <sz val="11"/>
      <name val="Arial"/>
      <family val="2"/>
    </font>
    <font>
      <sz val="10"/>
      <color indexed="9"/>
      <name val="Arial"/>
      <family val="2"/>
    </font>
    <font>
      <b/>
      <sz val="18"/>
      <name val="Geneva"/>
      <family val="0"/>
    </font>
    <font>
      <b/>
      <sz val="1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sz val="22"/>
      <color indexed="10"/>
      <name val="Arial"/>
      <family val="2"/>
    </font>
    <font>
      <b/>
      <sz val="26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3"/>
      <color indexed="8"/>
      <name val="Arial"/>
      <family val="0"/>
    </font>
    <font>
      <sz val="13"/>
      <color indexed="8"/>
      <name val="Arial"/>
      <family val="0"/>
    </font>
    <font>
      <i/>
      <sz val="13"/>
      <color indexed="8"/>
      <name val="Arial"/>
      <family val="0"/>
    </font>
    <font>
      <sz val="12"/>
      <color indexed="8"/>
      <name val="Arial"/>
      <family val="0"/>
    </font>
    <font>
      <sz val="12"/>
      <color indexed="40"/>
      <name val="Arial"/>
      <family val="0"/>
    </font>
    <font>
      <sz val="12"/>
      <color indexed="9"/>
      <name val="Arial"/>
      <family val="0"/>
    </font>
    <font>
      <sz val="12"/>
      <color indexed="13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0" fontId="1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17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82">
    <xf numFmtId="0" fontId="0" fillId="0" borderId="0" xfId="0" applyAlignment="1">
      <alignment/>
    </xf>
    <xf numFmtId="172" fontId="6" fillId="33" borderId="10" xfId="0" applyNumberFormat="1" applyFont="1" applyFill="1" applyBorder="1" applyAlignment="1" applyProtection="1">
      <alignment horizontal="right"/>
      <protection locked="0"/>
    </xf>
    <xf numFmtId="172" fontId="6" fillId="33" borderId="11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/>
    </xf>
    <xf numFmtId="0" fontId="6" fillId="34" borderId="12" xfId="0" applyFont="1" applyFill="1" applyBorder="1" applyAlignment="1" applyProtection="1">
      <alignment/>
      <protection/>
    </xf>
    <xf numFmtId="0" fontId="6" fillId="34" borderId="13" xfId="0" applyFont="1" applyFill="1" applyBorder="1" applyAlignment="1" applyProtection="1">
      <alignment/>
      <protection/>
    </xf>
    <xf numFmtId="172" fontId="6" fillId="34" borderId="14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left" vertical="top"/>
      <protection/>
    </xf>
    <xf numFmtId="3" fontId="6" fillId="34" borderId="15" xfId="0" applyNumberFormat="1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3" fontId="6" fillId="34" borderId="12" xfId="0" applyNumberFormat="1" applyFont="1" applyFill="1" applyBorder="1" applyAlignment="1" applyProtection="1">
      <alignment horizontal="right"/>
      <protection/>
    </xf>
    <xf numFmtId="0" fontId="6" fillId="34" borderId="15" xfId="0" applyFont="1" applyFill="1" applyBorder="1" applyAlignment="1" applyProtection="1">
      <alignment horizontal="right"/>
      <protection/>
    </xf>
    <xf numFmtId="1" fontId="6" fillId="34" borderId="16" xfId="0" applyNumberFormat="1" applyFont="1" applyFill="1" applyBorder="1" applyAlignment="1" applyProtection="1">
      <alignment horizontal="right"/>
      <protection/>
    </xf>
    <xf numFmtId="0" fontId="9" fillId="34" borderId="14" xfId="0" applyFont="1" applyFill="1" applyBorder="1" applyAlignment="1" applyProtection="1">
      <alignment horizontal="right"/>
      <protection/>
    </xf>
    <xf numFmtId="172" fontId="6" fillId="34" borderId="12" xfId="0" applyNumberFormat="1" applyFont="1" applyFill="1" applyBorder="1" applyAlignment="1" applyProtection="1">
      <alignment horizontal="right"/>
      <protection/>
    </xf>
    <xf numFmtId="0" fontId="6" fillId="34" borderId="17" xfId="0" applyFont="1" applyFill="1" applyBorder="1" applyAlignment="1" applyProtection="1">
      <alignment/>
      <protection/>
    </xf>
    <xf numFmtId="175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172" fontId="0" fillId="0" borderId="0" xfId="0" applyNumberForma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8" xfId="0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49" fontId="8" fillId="0" borderId="0" xfId="0" applyNumberFormat="1" applyFont="1" applyAlignment="1" applyProtection="1">
      <alignment/>
      <protection/>
    </xf>
    <xf numFmtId="0" fontId="6" fillId="34" borderId="14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174" fontId="12" fillId="0" borderId="0" xfId="0" applyNumberFormat="1" applyFont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175" fontId="0" fillId="0" borderId="0" xfId="0" applyNumberFormat="1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" fillId="0" borderId="19" xfId="0" applyFont="1" applyFill="1" applyBorder="1" applyAlignment="1" applyProtection="1">
      <alignment horizontal="left"/>
      <protection/>
    </xf>
    <xf numFmtId="0" fontId="2" fillId="0" borderId="20" xfId="0" applyFont="1" applyFill="1" applyBorder="1" applyAlignment="1" applyProtection="1">
      <alignment horizontal="left"/>
      <protection/>
    </xf>
    <xf numFmtId="0" fontId="0" fillId="0" borderId="14" xfId="0" applyBorder="1" applyAlignment="1" applyProtection="1">
      <alignment/>
      <protection/>
    </xf>
    <xf numFmtId="1" fontId="0" fillId="35" borderId="14" xfId="0" applyNumberFormat="1" applyFont="1" applyFill="1" applyBorder="1" applyAlignment="1" applyProtection="1">
      <alignment/>
      <protection/>
    </xf>
    <xf numFmtId="1" fontId="0" fillId="35" borderId="14" xfId="0" applyNumberFormat="1" applyFont="1" applyFill="1" applyBorder="1" applyAlignment="1" applyProtection="1">
      <alignment/>
      <protection/>
    </xf>
    <xf numFmtId="1" fontId="0" fillId="35" borderId="14" xfId="0" applyNumberFormat="1" applyFill="1" applyBorder="1" applyAlignment="1" applyProtection="1">
      <alignment/>
      <protection/>
    </xf>
    <xf numFmtId="0" fontId="2" fillId="35" borderId="21" xfId="0" applyFont="1" applyFill="1" applyBorder="1" applyAlignment="1" applyProtection="1">
      <alignment wrapText="1"/>
      <protection/>
    </xf>
    <xf numFmtId="0" fontId="2" fillId="36" borderId="14" xfId="0" applyFont="1" applyFill="1" applyBorder="1" applyAlignment="1" applyProtection="1">
      <alignment wrapText="1"/>
      <protection/>
    </xf>
    <xf numFmtId="172" fontId="0" fillId="0" borderId="0" xfId="0" applyNumberFormat="1" applyAlignment="1" applyProtection="1">
      <alignment/>
      <protection/>
    </xf>
    <xf numFmtId="3" fontId="6" fillId="34" borderId="22" xfId="0" applyNumberFormat="1" applyFont="1" applyFill="1" applyBorder="1" applyAlignment="1" applyProtection="1">
      <alignment horizontal="right"/>
      <protection/>
    </xf>
    <xf numFmtId="3" fontId="6" fillId="34" borderId="23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wrapText="1"/>
      <protection/>
    </xf>
    <xf numFmtId="1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172" fontId="6" fillId="34" borderId="15" xfId="0" applyNumberFormat="1" applyFont="1" applyFill="1" applyBorder="1" applyAlignment="1" applyProtection="1">
      <alignment horizontal="right"/>
      <protection/>
    </xf>
    <xf numFmtId="175" fontId="6" fillId="34" borderId="23" xfId="0" applyNumberFormat="1" applyFont="1" applyFill="1" applyBorder="1" applyAlignment="1" applyProtection="1">
      <alignment horizontal="right"/>
      <protection/>
    </xf>
    <xf numFmtId="175" fontId="6" fillId="34" borderId="15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/>
    </xf>
    <xf numFmtId="1" fontId="7" fillId="36" borderId="14" xfId="0" applyNumberFormat="1" applyFont="1" applyFill="1" applyBorder="1" applyAlignment="1" applyProtection="1">
      <alignment horizontal="right"/>
      <protection/>
    </xf>
    <xf numFmtId="0" fontId="1" fillId="34" borderId="14" xfId="0" applyNumberFormat="1" applyFont="1" applyFill="1" applyBorder="1" applyAlignment="1" applyProtection="1">
      <alignment horizontal="right"/>
      <protection/>
    </xf>
    <xf numFmtId="0" fontId="0" fillId="34" borderId="14" xfId="0" applyFont="1" applyFill="1" applyBorder="1" applyAlignment="1" applyProtection="1">
      <alignment horizontal="right"/>
      <protection/>
    </xf>
    <xf numFmtId="175" fontId="7" fillId="36" borderId="14" xfId="0" applyNumberFormat="1" applyFont="1" applyFill="1" applyBorder="1" applyAlignment="1" applyProtection="1">
      <alignment horizontal="right"/>
      <protection/>
    </xf>
    <xf numFmtId="0" fontId="6" fillId="34" borderId="23" xfId="0" applyFont="1" applyFill="1" applyBorder="1" applyAlignment="1" applyProtection="1">
      <alignment/>
      <protection/>
    </xf>
    <xf numFmtId="0" fontId="6" fillId="34" borderId="24" xfId="0" applyFont="1" applyFill="1" applyBorder="1" applyAlignment="1" applyProtection="1">
      <alignment/>
      <protection/>
    </xf>
    <xf numFmtId="0" fontId="6" fillId="34" borderId="25" xfId="0" applyFont="1" applyFill="1" applyBorder="1" applyAlignment="1" applyProtection="1">
      <alignment/>
      <protection/>
    </xf>
    <xf numFmtId="0" fontId="6" fillId="34" borderId="26" xfId="0" applyFont="1" applyFill="1" applyBorder="1" applyAlignment="1" applyProtection="1">
      <alignment/>
      <protection/>
    </xf>
    <xf numFmtId="0" fontId="6" fillId="34" borderId="27" xfId="0" applyFont="1" applyFill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175" fontId="6" fillId="34" borderId="28" xfId="0" applyNumberFormat="1" applyFont="1" applyFill="1" applyBorder="1" applyAlignment="1" applyProtection="1">
      <alignment horizontal="right"/>
      <protection/>
    </xf>
    <xf numFmtId="175" fontId="6" fillId="34" borderId="16" xfId="0" applyNumberFormat="1" applyFont="1" applyFill="1" applyBorder="1" applyAlignment="1" applyProtection="1">
      <alignment horizontal="right"/>
      <protection/>
    </xf>
    <xf numFmtId="0" fontId="2" fillId="0" borderId="29" xfId="0" applyFont="1" applyFill="1" applyBorder="1" applyAlignment="1" applyProtection="1">
      <alignment horizontal="left"/>
      <protection/>
    </xf>
    <xf numFmtId="0" fontId="0" fillId="36" borderId="30" xfId="0" applyFill="1" applyBorder="1" applyAlignment="1" applyProtection="1">
      <alignment/>
      <protection/>
    </xf>
    <xf numFmtId="3" fontId="6" fillId="34" borderId="14" xfId="0" applyNumberFormat="1" applyFont="1" applyFill="1" applyBorder="1" applyAlignment="1" applyProtection="1">
      <alignment horizontal="right"/>
      <protection/>
    </xf>
    <xf numFmtId="172" fontId="6" fillId="34" borderId="14" xfId="0" applyNumberFormat="1" applyFont="1" applyFill="1" applyBorder="1" applyAlignment="1" applyProtection="1">
      <alignment horizontal="left"/>
      <protection/>
    </xf>
    <xf numFmtId="10" fontId="1" fillId="36" borderId="14" xfId="0" applyNumberFormat="1" applyFont="1" applyFill="1" applyBorder="1" applyAlignment="1" applyProtection="1">
      <alignment/>
      <protection locked="0"/>
    </xf>
    <xf numFmtId="0" fontId="1" fillId="34" borderId="14" xfId="0" applyNumberFormat="1" applyFont="1" applyFill="1" applyBorder="1" applyAlignment="1" applyProtection="1">
      <alignment/>
      <protection/>
    </xf>
    <xf numFmtId="172" fontId="1" fillId="36" borderId="14" xfId="0" applyNumberFormat="1" applyFont="1" applyFill="1" applyBorder="1" applyAlignment="1" applyProtection="1">
      <alignment/>
      <protection locked="0"/>
    </xf>
    <xf numFmtId="175" fontId="6" fillId="34" borderId="14" xfId="0" applyNumberFormat="1" applyFont="1" applyFill="1" applyBorder="1" applyAlignment="1" applyProtection="1">
      <alignment horizontal="center" vertical="center"/>
      <protection/>
    </xf>
    <xf numFmtId="172" fontId="9" fillId="34" borderId="15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Border="1" applyAlignment="1" applyProtection="1">
      <alignment horizontal="center"/>
      <protection/>
    </xf>
    <xf numFmtId="1" fontId="0" fillId="36" borderId="14" xfId="0" applyNumberFormat="1" applyFill="1" applyBorder="1" applyAlignment="1">
      <alignment horizontal="center"/>
    </xf>
    <xf numFmtId="0" fontId="14" fillId="0" borderId="0" xfId="0" applyFont="1" applyAlignment="1" applyProtection="1">
      <alignment horizontal="center"/>
      <protection/>
    </xf>
    <xf numFmtId="0" fontId="2" fillId="0" borderId="31" xfId="0" applyFont="1" applyFill="1" applyBorder="1" applyAlignment="1" applyProtection="1">
      <alignment wrapText="1"/>
      <protection/>
    </xf>
    <xf numFmtId="0" fontId="0" fillId="0" borderId="31" xfId="0" applyBorder="1" applyAlignment="1" applyProtection="1">
      <alignment/>
      <protection/>
    </xf>
    <xf numFmtId="0" fontId="19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4">
    <dxf>
      <fill>
        <patternFill>
          <bgColor indexed="42"/>
        </patternFill>
      </fill>
    </dxf>
    <dxf>
      <fill>
        <patternFill>
          <bgColor indexed="51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/>
        <i val="0"/>
        <u val="double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Notenverteilung</a:t>
            </a:r>
          </a:p>
        </c:rich>
      </c:tx>
      <c:layout>
        <c:manualLayout>
          <c:xMode val="factor"/>
          <c:yMode val="factor"/>
          <c:x val="0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415"/>
          <c:w val="0.9455"/>
          <c:h val="0.75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Notentabelle!$E$118:$E$126</c:f>
              <c:strCache/>
            </c:strRef>
          </c:cat>
          <c:val>
            <c:numRef>
              <c:f>Notentabelle!$D$118:$D$126</c:f>
              <c:numCache/>
            </c:numRef>
          </c:val>
        </c:ser>
        <c:axId val="13853455"/>
        <c:axId val="57572232"/>
      </c:barChart>
      <c:catAx>
        <c:axId val="13853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Noten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7572232"/>
        <c:crosses val="autoZero"/>
        <c:auto val="1"/>
        <c:lblOffset val="100"/>
        <c:tickLblSkip val="1"/>
        <c:noMultiLvlLbl val="0"/>
      </c:catAx>
      <c:valAx>
        <c:axId val="575722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Häufigkeit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534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114300</xdr:rowOff>
    </xdr:from>
    <xdr:to>
      <xdr:col>15</xdr:col>
      <xdr:colOff>190500</xdr:colOff>
      <xdr:row>18</xdr:row>
      <xdr:rowOff>47625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00025" y="114300"/>
          <a:ext cx="11420475" cy="2847975"/>
        </a:xfrm>
        <a:prstGeom prst="rect">
          <a:avLst/>
        </a:prstGeom>
        <a:solidFill>
          <a:srgbClr val="B2B2B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Bevor Sie diese Vorlage an einen Dozenten versenden, beachten Sie bitte folgendes: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Beschriften Sie die Felder C2 bis C4 mit den aktuellen Daten und löschen Sie ggf. die weißen, aufgabenbezogenen Felder ab H12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Passen Sie die Anzahl der Zeilen mit Studentendaten an die Größe des Kurses an.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2.1. Falls der Kurs kleiner ist als die Anzahl der vorgesehenen Zeilen, löschen Sie die nötige Anzahl an Zeilen.
</a:t>
          </a:r>
          <a:r>
            <a:rPr lang="en-US" cap="none" sz="13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2.1.1. Markieren Sie die Zeilen in der Tabellenmitte. Die erste und letze Zeile mit Studentendaten soll nicht markiert sein.
</a:t>
          </a:r>
          <a:r>
            <a:rPr lang="en-US" cap="none" sz="13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2.1.2. Löschen Sie sie mit rechter Maustaste und "Zellen löschen"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2.2. Falls der Kurs größer ist als die Anzahl der vorgesehenen Zeilen, fügen Sie die nötige Anzahl an Zeilen ein.
</a:t>
          </a:r>
          <a:r>
            <a:rPr lang="en-US" cap="none" sz="13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2.2.1. Markieren Sie eine Zeile in der Tabellenmitte. Die erste und letze Zeile mit Studentendaten soll nicht markiert sein.
</a:t>
          </a:r>
          <a:r>
            <a:rPr lang="en-US" cap="none" sz="13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2.2.2. Wählen Sie EINFÜGEN --&gt; ZEILEN und wiederholen Sie dies mit F4 bis die gewünschte Anzahl erreicht ist.
</a:t>
          </a:r>
          <a:r>
            <a:rPr lang="en-US" cap="none" sz="13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2.2.3. Markieren Sie die Zelle D12 und ziehen Sie den Inhalt mit dem Kreuz rechts unten bis zur letzten Zeile mit Studentendaten.
</a:t>
          </a:r>
          <a:r>
            <a:rPr lang="en-US" cap="none" sz="13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2.2.4. Wiederholen Sie dies für E12, F12 und G12.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Wenn Sie wünschen, dass die Dozenten nur den Namen oder nur die Matrikelnummer eintragen, löschen Sie die Inhalte der Zellen A11 oder B11/C11.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1</xdr:row>
      <xdr:rowOff>114300</xdr:rowOff>
    </xdr:from>
    <xdr:to>
      <xdr:col>19</xdr:col>
      <xdr:colOff>66675</xdr:colOff>
      <xdr:row>7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210550" y="304800"/>
          <a:ext cx="6200775" cy="2190750"/>
        </a:xfrm>
        <a:prstGeom prst="rect">
          <a:avLst/>
        </a:prstGeom>
        <a:solidFill>
          <a:srgbClr val="B2B2B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Bitte tragen Sie die Punktzahl für die Note "sehr gut" und die für die Note "ausreichend" in die</a:t>
          </a:r>
          <a:r>
            <a:rPr lang="en-US" cap="none" sz="1200" b="0" i="0" u="none" baseline="0">
              <a:solidFill>
                <a:srgbClr val="00CCFF"/>
              </a:solidFill>
              <a:latin typeface="Arial"/>
              <a:ea typeface="Arial"/>
              <a:cs typeface="Arial"/>
            </a:rPr>
            <a:t> blauen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Felder ein.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Bitte tragen Sie die erreichten Punktzahlen aufgabenbezogen in die </a:t>
          </a: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weisen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Felder (ab I13) ein. Falls Sie keine Punkte vergeben, tragen Sie bitte "b" für bestanden oder "n" für "nicht bestanden" ein.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Die </a:t>
          </a:r>
          <a:r>
            <a:rPr lang="en-US" cap="none" sz="1200" b="0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gelben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Felder sind freiwillig.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Bitte beachten Sie: Auf eine Dezimalstelle genau wird die Note abgerundet.</a:t>
          </a:r>
        </a:p>
      </xdr:txBody>
    </xdr:sp>
    <xdr:clientData fPrintsWithSheet="0"/>
  </xdr:twoCellAnchor>
  <xdr:twoCellAnchor>
    <xdr:from>
      <xdr:col>2</xdr:col>
      <xdr:colOff>219075</xdr:colOff>
      <xdr:row>59</xdr:row>
      <xdr:rowOff>152400</xdr:rowOff>
    </xdr:from>
    <xdr:to>
      <xdr:col>7</xdr:col>
      <xdr:colOff>1343025</xdr:colOff>
      <xdr:row>78</xdr:row>
      <xdr:rowOff>142875</xdr:rowOff>
    </xdr:to>
    <xdr:graphicFrame>
      <xdr:nvGraphicFramePr>
        <xdr:cNvPr id="2" name="Diagramm 9"/>
        <xdr:cNvGraphicFramePr/>
      </xdr:nvGraphicFramePr>
      <xdr:xfrm>
        <a:off x="1171575" y="11591925"/>
        <a:ext cx="66008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1552575</xdr:colOff>
      <xdr:row>1</xdr:row>
      <xdr:rowOff>0</xdr:rowOff>
    </xdr:from>
    <xdr:to>
      <xdr:col>7</xdr:col>
      <xdr:colOff>1485900</xdr:colOff>
      <xdr:row>1</xdr:row>
      <xdr:rowOff>685800</xdr:rowOff>
    </xdr:to>
    <xdr:pic>
      <xdr:nvPicPr>
        <xdr:cNvPr id="3" name="Picture 10" descr="wiw-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81950" y="190500"/>
          <a:ext cx="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1</xdr:row>
      <xdr:rowOff>66675</xdr:rowOff>
    </xdr:from>
    <xdr:to>
      <xdr:col>3</xdr:col>
      <xdr:colOff>838200</xdr:colOff>
      <xdr:row>1</xdr:row>
      <xdr:rowOff>723900</xdr:rowOff>
    </xdr:to>
    <xdr:pic>
      <xdr:nvPicPr>
        <xdr:cNvPr id="4" name="Picture 17" descr="DHB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257175"/>
          <a:ext cx="26479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5" sqref="H25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B126"/>
  <sheetViews>
    <sheetView showGridLines="0" tabSelected="1" zoomScale="75" zoomScaleNormal="75" workbookViewId="0" topLeftCell="A1">
      <selection activeCell="D5" sqref="D5"/>
    </sheetView>
  </sheetViews>
  <sheetFormatPr defaultColWidth="11.421875" defaultRowHeight="12.75"/>
  <cols>
    <col min="1" max="1" width="2.8515625" style="3" customWidth="1"/>
    <col min="2" max="2" width="11.421875" style="3" customWidth="1"/>
    <col min="3" max="3" width="16.8515625" style="3" bestFit="1" customWidth="1"/>
    <col min="4" max="4" width="30.421875" style="3" customWidth="1"/>
    <col min="5" max="5" width="14.8515625" style="3" customWidth="1"/>
    <col min="6" max="6" width="9.421875" style="3" bestFit="1" customWidth="1"/>
    <col min="7" max="7" width="10.57421875" style="3" customWidth="1"/>
    <col min="8" max="8" width="24.421875" style="3" customWidth="1"/>
    <col min="9" max="28" width="8.57421875" style="3" customWidth="1"/>
    <col min="29" max="31" width="4.7109375" style="3" customWidth="1"/>
    <col min="32" max="16384" width="11.421875" style="3" customWidth="1"/>
  </cols>
  <sheetData>
    <row r="1" ht="15" customHeight="1"/>
    <row r="2" spans="4:9" ht="58.5" customHeight="1">
      <c r="D2" s="27"/>
      <c r="E2" s="80" t="s">
        <v>52</v>
      </c>
      <c r="F2" s="80"/>
      <c r="G2" s="80"/>
      <c r="H2" s="22"/>
      <c r="I2" s="22"/>
    </row>
    <row r="3" spans="3:7" ht="24" customHeight="1">
      <c r="C3" s="27" t="s">
        <v>20</v>
      </c>
      <c r="D3" s="31" t="s">
        <v>55</v>
      </c>
      <c r="E3" s="81" t="s">
        <v>51</v>
      </c>
      <c r="F3" s="81"/>
      <c r="G3" s="77">
        <v>1</v>
      </c>
    </row>
    <row r="4" spans="3:7" ht="25.5" customHeight="1">
      <c r="C4" s="27" t="s">
        <v>21</v>
      </c>
      <c r="D4" s="31" t="s">
        <v>56</v>
      </c>
      <c r="G4" s="30"/>
    </row>
    <row r="5" spans="3:7" ht="25.5" customHeight="1">
      <c r="C5" s="27" t="s">
        <v>22</v>
      </c>
      <c r="D5" s="31" t="s">
        <v>54</v>
      </c>
      <c r="G5" s="30"/>
    </row>
    <row r="6" spans="2:12" ht="21" thickBot="1">
      <c r="B6" s="4"/>
      <c r="C6" s="58"/>
      <c r="D6" s="5"/>
      <c r="E6" s="6" t="s">
        <v>44</v>
      </c>
      <c r="F6" s="43"/>
      <c r="G6" s="49" t="s">
        <v>6</v>
      </c>
      <c r="H6" s="56" t="s">
        <v>47</v>
      </c>
      <c r="I6" s="52"/>
      <c r="J6" s="7"/>
      <c r="K6" s="7"/>
      <c r="L6" s="7"/>
    </row>
    <row r="7" spans="2:12" ht="15.75" thickBot="1">
      <c r="B7" s="61"/>
      <c r="C7" s="59"/>
      <c r="D7" s="8" t="s">
        <v>0</v>
      </c>
      <c r="E7" s="1">
        <v>50</v>
      </c>
      <c r="F7" s="43"/>
      <c r="G7" s="44"/>
      <c r="H7" s="54">
        <f>SUM(I52:AB52)</f>
        <v>0</v>
      </c>
      <c r="I7" s="53"/>
      <c r="J7" s="9"/>
      <c r="K7" s="9"/>
      <c r="L7" s="9"/>
    </row>
    <row r="8" spans="2:8" ht="15" thickBot="1">
      <c r="B8" s="61"/>
      <c r="C8" s="59"/>
      <c r="D8" s="10" t="s">
        <v>1</v>
      </c>
      <c r="E8" s="2">
        <v>100</v>
      </c>
      <c r="F8" s="43"/>
      <c r="G8" s="44"/>
      <c r="H8" s="55" t="s">
        <v>46</v>
      </c>
    </row>
    <row r="9" spans="2:8" ht="15">
      <c r="B9" s="61"/>
      <c r="C9" s="59"/>
      <c r="D9" s="11" t="s">
        <v>18</v>
      </c>
      <c r="E9" s="64">
        <f>MAX(E13:E49)</f>
        <v>0</v>
      </c>
      <c r="F9" s="43"/>
      <c r="G9" s="50">
        <f>MIN(G13:G49)</f>
        <v>5</v>
      </c>
      <c r="H9" s="54">
        <f>ROUNDDOWN(((($E$7-0.1-$E$8)/3.1)*(5-(1-(3.1/($E$7-0.1-$E$8))*$E$8))),0)</f>
        <v>35</v>
      </c>
    </row>
    <row r="10" spans="2:8" ht="14.25">
      <c r="B10" s="61"/>
      <c r="C10" s="59"/>
      <c r="D10" s="11" t="s">
        <v>19</v>
      </c>
      <c r="E10" s="65">
        <f>MIN(E13:E49)</f>
        <v>0</v>
      </c>
      <c r="F10" s="12"/>
      <c r="G10" s="51">
        <f>MAX(G13:G49)</f>
        <v>5</v>
      </c>
      <c r="H10" s="56" t="s">
        <v>48</v>
      </c>
    </row>
    <row r="11" spans="2:10" ht="27">
      <c r="B11" s="62"/>
      <c r="C11" s="60"/>
      <c r="D11" s="13" t="s">
        <v>2</v>
      </c>
      <c r="E11" s="14">
        <f>IF(ISNUMBER(AVERAGE(E13:E49)),AVERAGE(E13:E49),"n/a")</f>
        <v>0</v>
      </c>
      <c r="F11" s="14"/>
      <c r="G11" s="74">
        <f>IF(ISNUMBER(AVERAGE(G13:G49)),AVERAGE(G13:G49),"n/a")</f>
        <v>5</v>
      </c>
      <c r="H11" s="57">
        <f>STDEVP(G13:G49)</f>
        <v>0</v>
      </c>
      <c r="I11" s="63" t="str">
        <f>IF(G11&gt;3.3,"Durchschnitt schlecht",IF(G11&lt;2,"Durchschnitt gut",""))</f>
        <v>Durchschnitt schlecht</v>
      </c>
      <c r="J11" s="42"/>
    </row>
    <row r="12" spans="2:28" ht="14.25">
      <c r="B12" s="26" t="s">
        <v>49</v>
      </c>
      <c r="C12" s="26" t="s">
        <v>4</v>
      </c>
      <c r="D12" s="15" t="s">
        <v>53</v>
      </c>
      <c r="E12" s="68" t="s">
        <v>44</v>
      </c>
      <c r="F12" s="68" t="s">
        <v>45</v>
      </c>
      <c r="G12" s="6" t="s">
        <v>6</v>
      </c>
      <c r="H12" s="69" t="s">
        <v>3</v>
      </c>
      <c r="I12" s="36" t="s">
        <v>23</v>
      </c>
      <c r="J12" s="36" t="s">
        <v>24</v>
      </c>
      <c r="K12" s="36" t="s">
        <v>25</v>
      </c>
      <c r="L12" s="36" t="s">
        <v>26</v>
      </c>
      <c r="M12" s="36" t="s">
        <v>27</v>
      </c>
      <c r="N12" s="36" t="s">
        <v>28</v>
      </c>
      <c r="O12" s="36" t="s">
        <v>29</v>
      </c>
      <c r="P12" s="36" t="s">
        <v>30</v>
      </c>
      <c r="Q12" s="36" t="s">
        <v>31</v>
      </c>
      <c r="R12" s="36" t="s">
        <v>32</v>
      </c>
      <c r="S12" s="36" t="s">
        <v>33</v>
      </c>
      <c r="T12" s="36" t="s">
        <v>34</v>
      </c>
      <c r="U12" s="36" t="s">
        <v>35</v>
      </c>
      <c r="V12" s="36" t="s">
        <v>36</v>
      </c>
      <c r="W12" s="36" t="s">
        <v>37</v>
      </c>
      <c r="X12" s="36" t="s">
        <v>38</v>
      </c>
      <c r="Y12" s="36" t="s">
        <v>39</v>
      </c>
      <c r="Z12" s="36" t="s">
        <v>40</v>
      </c>
      <c r="AA12" s="36" t="s">
        <v>41</v>
      </c>
      <c r="AB12" s="36" t="s">
        <v>42</v>
      </c>
    </row>
    <row r="13" spans="2:28" ht="13.5">
      <c r="B13" s="34"/>
      <c r="C13" s="34"/>
      <c r="D13" s="66"/>
      <c r="E13" s="72">
        <f>SUM(I13:AB13)</f>
        <v>0</v>
      </c>
      <c r="F13" s="70">
        <f>E13/$E$8</f>
        <v>0</v>
      </c>
      <c r="G13" s="73">
        <f>IF(ISNUMBER(E13)=FALSE,"Keine Note",ROUNDDOWN(MAX(1,(MIN(5,((1-(3.1/($E$7-0.1-$E$8))*$E$8)+((3.1/($E$7-0.1-$E$8))*$E13))))),1))</f>
        <v>5</v>
      </c>
      <c r="H13" s="71" t="str">
        <f aca="true" t="shared" si="0" ref="H13:H49">IF(ISNUMBER(G13)=TRUE,IF(G13&lt;4.01," ","Nicht bestanden"),IF(MID(G13,1,1)="b","","Nicht bestanden"))</f>
        <v>Nicht bestanden</v>
      </c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</row>
    <row r="14" spans="2:28" ht="13.5">
      <c r="B14" s="34"/>
      <c r="C14" s="35"/>
      <c r="D14" s="66"/>
      <c r="E14" s="72">
        <f aca="true" t="shared" si="1" ref="E14:E49">SUM(I14:AB14)</f>
        <v>0</v>
      </c>
      <c r="F14" s="70">
        <f aca="true" t="shared" si="2" ref="F14:F45">E14/$E$8</f>
        <v>0</v>
      </c>
      <c r="G14" s="73">
        <f aca="true" t="shared" si="3" ref="G14:G29">IF(ISNUMBER(E14)=FALSE,"Keine Note",ROUNDDOWN(MAX(1,(MIN(5,((1-(3.1/($E$7-0.1-$E$8))*$E$8)+((3.1/($E$7-0.1-$E$8))*$E14))))),1))</f>
        <v>5</v>
      </c>
      <c r="H14" s="71" t="str">
        <f t="shared" si="0"/>
        <v>Nicht bestanden</v>
      </c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</row>
    <row r="15" spans="2:28" ht="13.5">
      <c r="B15" s="34"/>
      <c r="C15" s="35"/>
      <c r="D15" s="66"/>
      <c r="E15" s="72">
        <f t="shared" si="1"/>
        <v>0</v>
      </c>
      <c r="F15" s="70">
        <f t="shared" si="2"/>
        <v>0</v>
      </c>
      <c r="G15" s="73">
        <f t="shared" si="3"/>
        <v>5</v>
      </c>
      <c r="H15" s="71" t="str">
        <f t="shared" si="0"/>
        <v>Nicht bestanden</v>
      </c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</row>
    <row r="16" spans="2:28" ht="13.5">
      <c r="B16" s="34"/>
      <c r="C16" s="35"/>
      <c r="D16" s="66"/>
      <c r="E16" s="72">
        <f t="shared" si="1"/>
        <v>0</v>
      </c>
      <c r="F16" s="70">
        <f t="shared" si="2"/>
        <v>0</v>
      </c>
      <c r="G16" s="73">
        <f t="shared" si="3"/>
        <v>5</v>
      </c>
      <c r="H16" s="71" t="str">
        <f t="shared" si="0"/>
        <v>Nicht bestanden</v>
      </c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</row>
    <row r="17" spans="2:28" ht="13.5">
      <c r="B17" s="34"/>
      <c r="C17" s="35"/>
      <c r="D17" s="66"/>
      <c r="E17" s="72">
        <f>SUM(I17:AB17)</f>
        <v>0</v>
      </c>
      <c r="F17" s="70">
        <f>E17/$E$8</f>
        <v>0</v>
      </c>
      <c r="G17" s="73">
        <f t="shared" si="3"/>
        <v>5</v>
      </c>
      <c r="H17" s="71" t="str">
        <f t="shared" si="0"/>
        <v>Nicht bestanden</v>
      </c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</row>
    <row r="18" spans="2:28" ht="13.5">
      <c r="B18" s="34"/>
      <c r="C18" s="35"/>
      <c r="D18" s="66"/>
      <c r="E18" s="72">
        <f>SUM(I18:AB18)</f>
        <v>0</v>
      </c>
      <c r="F18" s="70">
        <f>E18/$E$8</f>
        <v>0</v>
      </c>
      <c r="G18" s="73">
        <f t="shared" si="3"/>
        <v>5</v>
      </c>
      <c r="H18" s="71" t="str">
        <f t="shared" si="0"/>
        <v>Nicht bestanden</v>
      </c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</row>
    <row r="19" spans="2:28" ht="13.5">
      <c r="B19" s="34"/>
      <c r="C19" s="35"/>
      <c r="D19" s="66"/>
      <c r="E19" s="72">
        <f t="shared" si="1"/>
        <v>0</v>
      </c>
      <c r="F19" s="70">
        <f t="shared" si="2"/>
        <v>0</v>
      </c>
      <c r="G19" s="73">
        <f t="shared" si="3"/>
        <v>5</v>
      </c>
      <c r="H19" s="71" t="str">
        <f t="shared" si="0"/>
        <v>Nicht bestanden</v>
      </c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</row>
    <row r="20" spans="2:28" ht="13.5">
      <c r="B20" s="34"/>
      <c r="C20" s="35"/>
      <c r="D20" s="66"/>
      <c r="E20" s="72">
        <f t="shared" si="1"/>
        <v>0</v>
      </c>
      <c r="F20" s="70">
        <f t="shared" si="2"/>
        <v>0</v>
      </c>
      <c r="G20" s="73">
        <f t="shared" si="3"/>
        <v>5</v>
      </c>
      <c r="H20" s="71" t="str">
        <f t="shared" si="0"/>
        <v>Nicht bestanden</v>
      </c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</row>
    <row r="21" spans="2:28" ht="13.5">
      <c r="B21" s="34"/>
      <c r="C21" s="35"/>
      <c r="D21" s="66"/>
      <c r="E21" s="72">
        <f t="shared" si="1"/>
        <v>0</v>
      </c>
      <c r="F21" s="70">
        <f t="shared" si="2"/>
        <v>0</v>
      </c>
      <c r="G21" s="73">
        <f t="shared" si="3"/>
        <v>5</v>
      </c>
      <c r="H21" s="71" t="str">
        <f t="shared" si="0"/>
        <v>Nicht bestanden</v>
      </c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</row>
    <row r="22" spans="2:28" ht="13.5">
      <c r="B22" s="34"/>
      <c r="C22" s="35"/>
      <c r="D22" s="66"/>
      <c r="E22" s="72">
        <f t="shared" si="1"/>
        <v>0</v>
      </c>
      <c r="F22" s="70">
        <f t="shared" si="2"/>
        <v>0</v>
      </c>
      <c r="G22" s="73">
        <f t="shared" si="3"/>
        <v>5</v>
      </c>
      <c r="H22" s="71" t="str">
        <f t="shared" si="0"/>
        <v>Nicht bestanden</v>
      </c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</row>
    <row r="23" spans="2:28" ht="13.5">
      <c r="B23" s="34"/>
      <c r="C23" s="35"/>
      <c r="D23" s="66"/>
      <c r="E23" s="72">
        <f t="shared" si="1"/>
        <v>0</v>
      </c>
      <c r="F23" s="70">
        <f t="shared" si="2"/>
        <v>0</v>
      </c>
      <c r="G23" s="73">
        <f t="shared" si="3"/>
        <v>5</v>
      </c>
      <c r="H23" s="71" t="str">
        <f t="shared" si="0"/>
        <v>Nicht bestanden</v>
      </c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</row>
    <row r="24" spans="2:28" ht="13.5">
      <c r="B24" s="34"/>
      <c r="C24" s="35"/>
      <c r="D24" s="66"/>
      <c r="E24" s="72">
        <f t="shared" si="1"/>
        <v>0</v>
      </c>
      <c r="F24" s="70">
        <f t="shared" si="2"/>
        <v>0</v>
      </c>
      <c r="G24" s="73">
        <f t="shared" si="3"/>
        <v>5</v>
      </c>
      <c r="H24" s="71" t="str">
        <f t="shared" si="0"/>
        <v>Nicht bestanden</v>
      </c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</row>
    <row r="25" spans="2:28" ht="13.5">
      <c r="B25" s="34"/>
      <c r="C25" s="35"/>
      <c r="D25" s="66"/>
      <c r="E25" s="72">
        <f t="shared" si="1"/>
        <v>0</v>
      </c>
      <c r="F25" s="70">
        <f t="shared" si="2"/>
        <v>0</v>
      </c>
      <c r="G25" s="73">
        <f t="shared" si="3"/>
        <v>5</v>
      </c>
      <c r="H25" s="71" t="str">
        <f t="shared" si="0"/>
        <v>Nicht bestanden</v>
      </c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</row>
    <row r="26" spans="2:28" ht="13.5">
      <c r="B26" s="34"/>
      <c r="C26" s="35"/>
      <c r="D26" s="66"/>
      <c r="E26" s="72">
        <f t="shared" si="1"/>
        <v>0</v>
      </c>
      <c r="F26" s="70">
        <f t="shared" si="2"/>
        <v>0</v>
      </c>
      <c r="G26" s="73">
        <f t="shared" si="3"/>
        <v>5</v>
      </c>
      <c r="H26" s="71" t="str">
        <f t="shared" si="0"/>
        <v>Nicht bestanden</v>
      </c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</row>
    <row r="27" spans="2:28" ht="13.5">
      <c r="B27" s="34"/>
      <c r="C27" s="35"/>
      <c r="D27" s="66"/>
      <c r="E27" s="72">
        <f t="shared" si="1"/>
        <v>0</v>
      </c>
      <c r="F27" s="70">
        <f t="shared" si="2"/>
        <v>0</v>
      </c>
      <c r="G27" s="73">
        <f t="shared" si="3"/>
        <v>5</v>
      </c>
      <c r="H27" s="71" t="str">
        <f t="shared" si="0"/>
        <v>Nicht bestanden</v>
      </c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</row>
    <row r="28" spans="2:28" ht="13.5">
      <c r="B28" s="34"/>
      <c r="C28" s="35"/>
      <c r="D28" s="66"/>
      <c r="E28" s="72">
        <f t="shared" si="1"/>
        <v>0</v>
      </c>
      <c r="F28" s="70">
        <f t="shared" si="2"/>
        <v>0</v>
      </c>
      <c r="G28" s="73">
        <f t="shared" si="3"/>
        <v>5</v>
      </c>
      <c r="H28" s="71" t="str">
        <f t="shared" si="0"/>
        <v>Nicht bestanden</v>
      </c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</row>
    <row r="29" spans="2:28" ht="13.5">
      <c r="B29" s="34"/>
      <c r="C29" s="35"/>
      <c r="D29" s="66"/>
      <c r="E29" s="72">
        <f t="shared" si="1"/>
        <v>0</v>
      </c>
      <c r="F29" s="70">
        <f t="shared" si="2"/>
        <v>0</v>
      </c>
      <c r="G29" s="73">
        <f t="shared" si="3"/>
        <v>5</v>
      </c>
      <c r="H29" s="71" t="str">
        <f t="shared" si="0"/>
        <v>Nicht bestanden</v>
      </c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</row>
    <row r="30" spans="2:28" ht="13.5">
      <c r="B30" s="34"/>
      <c r="C30" s="35"/>
      <c r="D30" s="66"/>
      <c r="E30" s="72">
        <f t="shared" si="1"/>
        <v>0</v>
      </c>
      <c r="F30" s="70">
        <f t="shared" si="2"/>
        <v>0</v>
      </c>
      <c r="G30" s="73">
        <f aca="true" t="shared" si="4" ref="G30:G49">IF(ISNUMBER(E30)=FALSE,"Keine Note",ROUNDDOWN(MAX(1,(MIN(5,((1-(3.1/($E$7-0.1-$E$8))*$E$8)+((3.1/($E$7-0.1-$E$8))*$E30))))),1))</f>
        <v>5</v>
      </c>
      <c r="H30" s="71" t="str">
        <f t="shared" si="0"/>
        <v>Nicht bestanden</v>
      </c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</row>
    <row r="31" spans="2:28" ht="13.5">
      <c r="B31" s="34"/>
      <c r="C31" s="35"/>
      <c r="D31" s="66"/>
      <c r="E31" s="72">
        <f t="shared" si="1"/>
        <v>0</v>
      </c>
      <c r="F31" s="70">
        <f t="shared" si="2"/>
        <v>0</v>
      </c>
      <c r="G31" s="73">
        <f t="shared" si="4"/>
        <v>5</v>
      </c>
      <c r="H31" s="71" t="str">
        <f t="shared" si="0"/>
        <v>Nicht bestanden</v>
      </c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</row>
    <row r="32" spans="2:28" ht="13.5">
      <c r="B32" s="34"/>
      <c r="C32" s="35"/>
      <c r="D32" s="66"/>
      <c r="E32" s="72">
        <f t="shared" si="1"/>
        <v>0</v>
      </c>
      <c r="F32" s="70">
        <f t="shared" si="2"/>
        <v>0</v>
      </c>
      <c r="G32" s="73">
        <f t="shared" si="4"/>
        <v>5</v>
      </c>
      <c r="H32" s="71" t="str">
        <f t="shared" si="0"/>
        <v>Nicht bestanden</v>
      </c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</row>
    <row r="33" spans="2:28" ht="13.5">
      <c r="B33" s="34"/>
      <c r="C33" s="35"/>
      <c r="D33" s="66"/>
      <c r="E33" s="72">
        <f t="shared" si="1"/>
        <v>0</v>
      </c>
      <c r="F33" s="70">
        <f t="shared" si="2"/>
        <v>0</v>
      </c>
      <c r="G33" s="73">
        <f t="shared" si="4"/>
        <v>5</v>
      </c>
      <c r="H33" s="71" t="str">
        <f t="shared" si="0"/>
        <v>Nicht bestanden</v>
      </c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</row>
    <row r="34" spans="2:28" ht="13.5">
      <c r="B34" s="34"/>
      <c r="C34" s="35"/>
      <c r="D34" s="66"/>
      <c r="E34" s="72">
        <f t="shared" si="1"/>
        <v>0</v>
      </c>
      <c r="F34" s="70">
        <f t="shared" si="2"/>
        <v>0</v>
      </c>
      <c r="G34" s="73">
        <f t="shared" si="4"/>
        <v>5</v>
      </c>
      <c r="H34" s="71" t="str">
        <f t="shared" si="0"/>
        <v>Nicht bestanden</v>
      </c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</row>
    <row r="35" spans="2:28" ht="13.5">
      <c r="B35" s="34"/>
      <c r="C35" s="35"/>
      <c r="D35" s="66"/>
      <c r="E35" s="72">
        <f t="shared" si="1"/>
        <v>0</v>
      </c>
      <c r="F35" s="70">
        <f t="shared" si="2"/>
        <v>0</v>
      </c>
      <c r="G35" s="73">
        <f t="shared" si="4"/>
        <v>5</v>
      </c>
      <c r="H35" s="71" t="str">
        <f t="shared" si="0"/>
        <v>Nicht bestanden</v>
      </c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</row>
    <row r="36" spans="2:28" ht="13.5">
      <c r="B36" s="34"/>
      <c r="C36" s="35"/>
      <c r="D36" s="66"/>
      <c r="E36" s="72">
        <f t="shared" si="1"/>
        <v>0</v>
      </c>
      <c r="F36" s="70">
        <f t="shared" si="2"/>
        <v>0</v>
      </c>
      <c r="G36" s="73">
        <f t="shared" si="4"/>
        <v>5</v>
      </c>
      <c r="H36" s="71" t="str">
        <f t="shared" si="0"/>
        <v>Nicht bestanden</v>
      </c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</row>
    <row r="37" spans="2:28" ht="13.5">
      <c r="B37" s="34"/>
      <c r="C37" s="35"/>
      <c r="D37" s="66"/>
      <c r="E37" s="72">
        <f t="shared" si="1"/>
        <v>0</v>
      </c>
      <c r="F37" s="70">
        <f t="shared" si="2"/>
        <v>0</v>
      </c>
      <c r="G37" s="73">
        <f t="shared" si="4"/>
        <v>5</v>
      </c>
      <c r="H37" s="71" t="str">
        <f t="shared" si="0"/>
        <v>Nicht bestanden</v>
      </c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</row>
    <row r="38" spans="2:28" ht="13.5">
      <c r="B38" s="34"/>
      <c r="C38" s="35"/>
      <c r="D38" s="66"/>
      <c r="E38" s="72">
        <f t="shared" si="1"/>
        <v>0</v>
      </c>
      <c r="F38" s="70">
        <f t="shared" si="2"/>
        <v>0</v>
      </c>
      <c r="G38" s="73">
        <f t="shared" si="4"/>
        <v>5</v>
      </c>
      <c r="H38" s="71" t="str">
        <f t="shared" si="0"/>
        <v>Nicht bestanden</v>
      </c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</row>
    <row r="39" spans="2:28" ht="13.5">
      <c r="B39" s="34"/>
      <c r="C39" s="35"/>
      <c r="D39" s="66"/>
      <c r="E39" s="72">
        <f t="shared" si="1"/>
        <v>0</v>
      </c>
      <c r="F39" s="70">
        <f t="shared" si="2"/>
        <v>0</v>
      </c>
      <c r="G39" s="73">
        <f t="shared" si="4"/>
        <v>5</v>
      </c>
      <c r="H39" s="71" t="str">
        <f t="shared" si="0"/>
        <v>Nicht bestanden</v>
      </c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</row>
    <row r="40" spans="2:28" ht="13.5">
      <c r="B40" s="34"/>
      <c r="C40" s="35"/>
      <c r="D40" s="66"/>
      <c r="E40" s="72">
        <f t="shared" si="1"/>
        <v>0</v>
      </c>
      <c r="F40" s="70">
        <f t="shared" si="2"/>
        <v>0</v>
      </c>
      <c r="G40" s="73">
        <f t="shared" si="4"/>
        <v>5</v>
      </c>
      <c r="H40" s="71" t="str">
        <f t="shared" si="0"/>
        <v>Nicht bestanden</v>
      </c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</row>
    <row r="41" spans="2:28" ht="13.5">
      <c r="B41" s="34"/>
      <c r="C41" s="35"/>
      <c r="D41" s="66"/>
      <c r="E41" s="72">
        <f t="shared" si="1"/>
        <v>0</v>
      </c>
      <c r="F41" s="70">
        <f t="shared" si="2"/>
        <v>0</v>
      </c>
      <c r="G41" s="73">
        <f t="shared" si="4"/>
        <v>5</v>
      </c>
      <c r="H41" s="71" t="str">
        <f t="shared" si="0"/>
        <v>Nicht bestanden</v>
      </c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</row>
    <row r="42" spans="2:28" ht="13.5">
      <c r="B42" s="34"/>
      <c r="C42" s="35"/>
      <c r="D42" s="66"/>
      <c r="E42" s="72">
        <f t="shared" si="1"/>
        <v>0</v>
      </c>
      <c r="F42" s="70">
        <f t="shared" si="2"/>
        <v>0</v>
      </c>
      <c r="G42" s="73">
        <f t="shared" si="4"/>
        <v>5</v>
      </c>
      <c r="H42" s="71" t="str">
        <f t="shared" si="0"/>
        <v>Nicht bestanden</v>
      </c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</row>
    <row r="43" spans="2:28" ht="13.5">
      <c r="B43" s="34"/>
      <c r="C43" s="35"/>
      <c r="D43" s="66"/>
      <c r="E43" s="72">
        <f t="shared" si="1"/>
        <v>0</v>
      </c>
      <c r="F43" s="70">
        <f t="shared" si="2"/>
        <v>0</v>
      </c>
      <c r="G43" s="73">
        <f t="shared" si="4"/>
        <v>5</v>
      </c>
      <c r="H43" s="71" t="str">
        <f t="shared" si="0"/>
        <v>Nicht bestanden</v>
      </c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</row>
    <row r="44" spans="2:28" ht="13.5">
      <c r="B44" s="34"/>
      <c r="C44" s="35"/>
      <c r="D44" s="66"/>
      <c r="E44" s="72">
        <f t="shared" si="1"/>
        <v>0</v>
      </c>
      <c r="F44" s="70">
        <f t="shared" si="2"/>
        <v>0</v>
      </c>
      <c r="G44" s="73">
        <f t="shared" si="4"/>
        <v>5</v>
      </c>
      <c r="H44" s="71" t="str">
        <f t="shared" si="0"/>
        <v>Nicht bestanden</v>
      </c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</row>
    <row r="45" spans="2:28" ht="13.5">
      <c r="B45" s="34"/>
      <c r="C45" s="35"/>
      <c r="D45" s="66"/>
      <c r="E45" s="72">
        <f t="shared" si="1"/>
        <v>0</v>
      </c>
      <c r="F45" s="70">
        <f t="shared" si="2"/>
        <v>0</v>
      </c>
      <c r="G45" s="73">
        <f t="shared" si="4"/>
        <v>5</v>
      </c>
      <c r="H45" s="71" t="str">
        <f t="shared" si="0"/>
        <v>Nicht bestanden</v>
      </c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</row>
    <row r="46" spans="2:28" ht="13.5">
      <c r="B46" s="34"/>
      <c r="C46" s="35"/>
      <c r="D46" s="66"/>
      <c r="E46" s="72">
        <f t="shared" si="1"/>
        <v>0</v>
      </c>
      <c r="F46" s="70">
        <f>E46/$E$8</f>
        <v>0</v>
      </c>
      <c r="G46" s="73">
        <f t="shared" si="4"/>
        <v>5</v>
      </c>
      <c r="H46" s="71" t="str">
        <f t="shared" si="0"/>
        <v>Nicht bestanden</v>
      </c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</row>
    <row r="47" spans="2:28" ht="13.5">
      <c r="B47" s="34"/>
      <c r="C47" s="35"/>
      <c r="D47" s="66"/>
      <c r="E47" s="72">
        <f t="shared" si="1"/>
        <v>0</v>
      </c>
      <c r="F47" s="70">
        <f>E47/$E$8</f>
        <v>0</v>
      </c>
      <c r="G47" s="73">
        <f t="shared" si="4"/>
        <v>5</v>
      </c>
      <c r="H47" s="71" t="str">
        <f t="shared" si="0"/>
        <v>Nicht bestanden</v>
      </c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</row>
    <row r="48" spans="2:28" ht="13.5">
      <c r="B48" s="34"/>
      <c r="C48" s="35"/>
      <c r="D48" s="66"/>
      <c r="E48" s="72">
        <f t="shared" si="1"/>
        <v>0</v>
      </c>
      <c r="F48" s="70">
        <f>E48/$E$8</f>
        <v>0</v>
      </c>
      <c r="G48" s="73">
        <f t="shared" si="4"/>
        <v>5</v>
      </c>
      <c r="H48" s="71" t="str">
        <f t="shared" si="0"/>
        <v>Nicht bestanden</v>
      </c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</row>
    <row r="49" spans="2:28" ht="13.5">
      <c r="B49" s="34"/>
      <c r="C49" s="35"/>
      <c r="D49" s="66"/>
      <c r="E49" s="72">
        <f t="shared" si="1"/>
        <v>0</v>
      </c>
      <c r="F49" s="70">
        <f>E49/$E$8</f>
        <v>0</v>
      </c>
      <c r="G49" s="73">
        <f t="shared" si="4"/>
        <v>5</v>
      </c>
      <c r="H49" s="71" t="str">
        <f t="shared" si="0"/>
        <v>Nicht bestanden</v>
      </c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</row>
    <row r="50" spans="5:28" ht="12.75">
      <c r="E50" s="18"/>
      <c r="F50" s="18"/>
      <c r="G50" s="19"/>
      <c r="H50" s="67" t="s">
        <v>2</v>
      </c>
      <c r="I50" s="76" t="e">
        <f>ROUND(AVERAGE(I13:I49),1)</f>
        <v>#DIV/0!</v>
      </c>
      <c r="J50" s="76" t="e">
        <f aca="true" t="shared" si="5" ref="J50:AB50">ROUND(AVERAGE(J13:J49),1)</f>
        <v>#DIV/0!</v>
      </c>
      <c r="K50" s="76" t="e">
        <f t="shared" si="5"/>
        <v>#DIV/0!</v>
      </c>
      <c r="L50" s="76" t="e">
        <f t="shared" si="5"/>
        <v>#DIV/0!</v>
      </c>
      <c r="M50" s="76" t="e">
        <f t="shared" si="5"/>
        <v>#DIV/0!</v>
      </c>
      <c r="N50" s="76" t="e">
        <f t="shared" si="5"/>
        <v>#DIV/0!</v>
      </c>
      <c r="O50" s="76" t="e">
        <f t="shared" si="5"/>
        <v>#DIV/0!</v>
      </c>
      <c r="P50" s="76" t="e">
        <f t="shared" si="5"/>
        <v>#DIV/0!</v>
      </c>
      <c r="Q50" s="76" t="e">
        <f t="shared" si="5"/>
        <v>#DIV/0!</v>
      </c>
      <c r="R50" s="76" t="e">
        <f t="shared" si="5"/>
        <v>#DIV/0!</v>
      </c>
      <c r="S50" s="76" t="e">
        <f t="shared" si="5"/>
        <v>#DIV/0!</v>
      </c>
      <c r="T50" s="76" t="e">
        <f t="shared" si="5"/>
        <v>#DIV/0!</v>
      </c>
      <c r="U50" s="76" t="e">
        <f t="shared" si="5"/>
        <v>#DIV/0!</v>
      </c>
      <c r="V50" s="76" t="e">
        <f t="shared" si="5"/>
        <v>#DIV/0!</v>
      </c>
      <c r="W50" s="76" t="e">
        <f t="shared" si="5"/>
        <v>#DIV/0!</v>
      </c>
      <c r="X50" s="76" t="e">
        <f t="shared" si="5"/>
        <v>#DIV/0!</v>
      </c>
      <c r="Y50" s="76" t="e">
        <f t="shared" si="5"/>
        <v>#DIV/0!</v>
      </c>
      <c r="Z50" s="76" t="e">
        <f t="shared" si="5"/>
        <v>#DIV/0!</v>
      </c>
      <c r="AA50" s="76" t="e">
        <f t="shared" si="5"/>
        <v>#DIV/0!</v>
      </c>
      <c r="AB50" s="76" t="e">
        <f t="shared" si="5"/>
        <v>#DIV/0!</v>
      </c>
    </row>
    <row r="51" spans="5:28" ht="12.75">
      <c r="E51" s="18"/>
      <c r="F51" s="18"/>
      <c r="G51" s="19"/>
      <c r="H51" s="41" t="s">
        <v>43</v>
      </c>
      <c r="I51" s="76" t="e">
        <f>STDEVP(I13:I49)</f>
        <v>#DIV/0!</v>
      </c>
      <c r="J51" s="76" t="e">
        <f aca="true" t="shared" si="6" ref="J51:AB51">STDEVP(J13:J49)</f>
        <v>#DIV/0!</v>
      </c>
      <c r="K51" s="76" t="e">
        <f t="shared" si="6"/>
        <v>#DIV/0!</v>
      </c>
      <c r="L51" s="76" t="e">
        <f t="shared" si="6"/>
        <v>#DIV/0!</v>
      </c>
      <c r="M51" s="76" t="e">
        <f t="shared" si="6"/>
        <v>#DIV/0!</v>
      </c>
      <c r="N51" s="76" t="e">
        <f t="shared" si="6"/>
        <v>#DIV/0!</v>
      </c>
      <c r="O51" s="76" t="e">
        <f t="shared" si="6"/>
        <v>#DIV/0!</v>
      </c>
      <c r="P51" s="76" t="e">
        <f t="shared" si="6"/>
        <v>#DIV/0!</v>
      </c>
      <c r="Q51" s="76" t="e">
        <f t="shared" si="6"/>
        <v>#DIV/0!</v>
      </c>
      <c r="R51" s="76" t="e">
        <f t="shared" si="6"/>
        <v>#DIV/0!</v>
      </c>
      <c r="S51" s="76" t="e">
        <f t="shared" si="6"/>
        <v>#DIV/0!</v>
      </c>
      <c r="T51" s="76" t="e">
        <f t="shared" si="6"/>
        <v>#DIV/0!</v>
      </c>
      <c r="U51" s="76" t="e">
        <f t="shared" si="6"/>
        <v>#DIV/0!</v>
      </c>
      <c r="V51" s="76" t="e">
        <f t="shared" si="6"/>
        <v>#DIV/0!</v>
      </c>
      <c r="W51" s="76" t="e">
        <f t="shared" si="6"/>
        <v>#DIV/0!</v>
      </c>
      <c r="X51" s="76" t="e">
        <f t="shared" si="6"/>
        <v>#DIV/0!</v>
      </c>
      <c r="Y51" s="76" t="e">
        <f t="shared" si="6"/>
        <v>#DIV/0!</v>
      </c>
      <c r="Z51" s="76" t="e">
        <f t="shared" si="6"/>
        <v>#DIV/0!</v>
      </c>
      <c r="AA51" s="76" t="e">
        <f t="shared" si="6"/>
        <v>#DIV/0!</v>
      </c>
      <c r="AB51" s="76" t="e">
        <f t="shared" si="6"/>
        <v>#DIV/0!</v>
      </c>
    </row>
    <row r="52" spans="5:28" ht="12.75" customHeight="1">
      <c r="E52" s="18"/>
      <c r="F52" s="18"/>
      <c r="H52" s="40" t="s">
        <v>47</v>
      </c>
      <c r="I52" s="37"/>
      <c r="J52" s="38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</row>
    <row r="53" spans="5:28" s="20" customFormat="1" ht="12.75" customHeight="1">
      <c r="E53" s="18"/>
      <c r="F53" s="18"/>
      <c r="H53" s="45"/>
      <c r="I53" s="46"/>
      <c r="J53" s="47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</row>
    <row r="54" spans="5:28" s="20" customFormat="1" ht="12.75" customHeight="1">
      <c r="E54" s="18"/>
      <c r="F54" s="18"/>
      <c r="H54" s="45"/>
      <c r="I54" s="46"/>
      <c r="J54" s="47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</row>
    <row r="55" spans="5:28" s="20" customFormat="1" ht="12.75" customHeight="1">
      <c r="E55" s="18"/>
      <c r="F55" s="18"/>
      <c r="H55" s="45"/>
      <c r="I55" s="46"/>
      <c r="J55" s="47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</row>
    <row r="56" spans="5:28" s="20" customFormat="1" ht="12.75" customHeight="1">
      <c r="E56" s="18"/>
      <c r="F56" s="18"/>
      <c r="H56" s="45"/>
      <c r="I56" s="46"/>
      <c r="J56" s="47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</row>
    <row r="57" spans="3:10" ht="12.75">
      <c r="C57" s="20"/>
      <c r="D57" s="20"/>
      <c r="E57" s="20"/>
      <c r="F57" s="20"/>
      <c r="G57" s="20"/>
      <c r="H57" s="20"/>
      <c r="I57" s="16"/>
      <c r="J57" s="17"/>
    </row>
    <row r="58" spans="3:10" ht="15.75" thickBot="1">
      <c r="C58" s="28" t="s">
        <v>50</v>
      </c>
      <c r="D58" s="29">
        <f ca="1">TODAY()</f>
        <v>43790</v>
      </c>
      <c r="E58" s="21"/>
      <c r="F58" s="21"/>
      <c r="G58" s="21"/>
      <c r="H58" s="21"/>
      <c r="I58" s="16"/>
      <c r="J58" s="17"/>
    </row>
    <row r="59" spans="5:10" ht="12.75">
      <c r="E59" s="78" t="s">
        <v>5</v>
      </c>
      <c r="F59" s="78"/>
      <c r="G59" s="79"/>
      <c r="H59" s="79"/>
      <c r="I59" s="16"/>
      <c r="J59" s="17"/>
    </row>
    <row r="60" spans="3:10" ht="12.75">
      <c r="C60" s="22"/>
      <c r="D60" s="22"/>
      <c r="E60" s="22"/>
      <c r="F60" s="22"/>
      <c r="I60" s="16"/>
      <c r="J60" s="17"/>
    </row>
    <row r="61" spans="9:10" ht="12.75">
      <c r="I61" s="16"/>
      <c r="J61" s="17"/>
    </row>
    <row r="62" spans="9:10" ht="12.75">
      <c r="I62" s="16"/>
      <c r="J62" s="17"/>
    </row>
    <row r="63" spans="9:10" ht="12.75">
      <c r="I63" s="16"/>
      <c r="J63" s="17"/>
    </row>
    <row r="117" spans="3:6" ht="12.75">
      <c r="C117" s="23" t="s">
        <v>6</v>
      </c>
      <c r="D117" s="24" t="s">
        <v>7</v>
      </c>
      <c r="E117" s="24" t="s">
        <v>17</v>
      </c>
      <c r="F117" s="24"/>
    </row>
    <row r="118" spans="3:6" ht="12.75">
      <c r="C118" s="32">
        <v>1</v>
      </c>
      <c r="D118" s="33">
        <f aca="true" t="array" ref="D118:D126">FREQUENCY(G13:G49,C118:C126)</f>
        <v>0</v>
      </c>
      <c r="E118" s="25" t="s">
        <v>9</v>
      </c>
      <c r="F118" s="25"/>
    </row>
    <row r="119" spans="3:6" ht="12.75">
      <c r="C119" s="32">
        <v>1.5</v>
      </c>
      <c r="D119" s="33">
        <v>0</v>
      </c>
      <c r="E119" s="25" t="s">
        <v>10</v>
      </c>
      <c r="F119" s="25"/>
    </row>
    <row r="120" spans="3:6" ht="12.75">
      <c r="C120" s="32">
        <v>2</v>
      </c>
      <c r="D120" s="33">
        <v>0</v>
      </c>
      <c r="E120" s="25" t="s">
        <v>8</v>
      </c>
      <c r="F120" s="25"/>
    </row>
    <row r="121" spans="3:6" ht="12.75">
      <c r="C121" s="32">
        <v>2.5</v>
      </c>
      <c r="D121" s="33">
        <v>0</v>
      </c>
      <c r="E121" s="25" t="s">
        <v>11</v>
      </c>
      <c r="F121" s="25"/>
    </row>
    <row r="122" spans="3:6" ht="12.75">
      <c r="C122" s="32">
        <v>3</v>
      </c>
      <c r="D122" s="33">
        <v>0</v>
      </c>
      <c r="E122" s="25" t="s">
        <v>12</v>
      </c>
      <c r="F122" s="25"/>
    </row>
    <row r="123" spans="3:6" ht="12.75">
      <c r="C123" s="32">
        <v>3.5</v>
      </c>
      <c r="D123" s="33">
        <v>0</v>
      </c>
      <c r="E123" s="25" t="s">
        <v>13</v>
      </c>
      <c r="F123" s="25"/>
    </row>
    <row r="124" spans="3:6" ht="12.75">
      <c r="C124" s="32">
        <v>4</v>
      </c>
      <c r="D124" s="33">
        <v>0</v>
      </c>
      <c r="E124" s="25" t="s">
        <v>14</v>
      </c>
      <c r="F124" s="25"/>
    </row>
    <row r="125" spans="3:6" ht="12.75">
      <c r="C125" s="32">
        <v>4.5</v>
      </c>
      <c r="D125" s="33">
        <v>0</v>
      </c>
      <c r="E125" s="25" t="s">
        <v>15</v>
      </c>
      <c r="F125" s="25"/>
    </row>
    <row r="126" spans="3:6" ht="12.75">
      <c r="C126" s="32">
        <v>5</v>
      </c>
      <c r="D126" s="33">
        <v>37</v>
      </c>
      <c r="E126" s="25" t="s">
        <v>16</v>
      </c>
      <c r="F126" s="25"/>
    </row>
  </sheetData>
  <sheetProtection selectLockedCells="1"/>
  <mergeCells count="3">
    <mergeCell ref="E59:H59"/>
    <mergeCell ref="E2:G2"/>
    <mergeCell ref="E3:F3"/>
  </mergeCells>
  <conditionalFormatting sqref="G11">
    <cfRule type="cellIs" priority="3" dxfId="3" operator="notBetween" stopIfTrue="1">
      <formula>2</formula>
      <formula>3.3</formula>
    </cfRule>
  </conditionalFormatting>
  <conditionalFormatting sqref="I11">
    <cfRule type="cellIs" priority="4" dxfId="2" operator="equal" stopIfTrue="1">
      <formula>"Durchschnitt im Rahmen"</formula>
    </cfRule>
  </conditionalFormatting>
  <conditionalFormatting sqref="G13:G49">
    <cfRule type="cellIs" priority="1" dxfId="1" operator="greaterThan" stopIfTrue="1">
      <formula>4</formula>
    </cfRule>
    <cfRule type="cellIs" priority="2" dxfId="0" operator="lessThanOrEqual" stopIfTrue="1">
      <formula>1.5</formula>
    </cfRule>
  </conditionalFormatting>
  <printOptions/>
  <pageMargins left="0.7874015748031497" right="0.7874015748031497" top="0.3937007874015748" bottom="0.2362204724409449" header="0" footer="0"/>
  <pageSetup horizontalDpi="360" verticalDpi="360" orientation="portrait" paperSize="9" scale="73" r:id="rId4"/>
  <ignoredErrors>
    <ignoredError sqref="E13:E16 F13:F16 E19:E49 F19:F49 E17:F18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Klausurbenotung FAT</dc:title>
  <dc:subject/>
  <dc:creator>Frech</dc:creator>
  <cp:keywords/>
  <dc:description>Richtlinie des Fachausschuss Technik</dc:description>
  <cp:lastModifiedBy>Reimann, Reinhard</cp:lastModifiedBy>
  <cp:lastPrinted>2008-03-28T09:40:22Z</cp:lastPrinted>
  <dcterms:created xsi:type="dcterms:W3CDTF">2003-12-01T13:14:33Z</dcterms:created>
  <dcterms:modified xsi:type="dcterms:W3CDTF">2019-11-21T11:15:25Z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59096918</vt:i4>
  </property>
  <property fmtid="{D5CDD505-2E9C-101B-9397-08002B2CF9AE}" pid="3" name="_EmailSubject">
    <vt:lpwstr>Notenermittlung</vt:lpwstr>
  </property>
  <property fmtid="{D5CDD505-2E9C-101B-9397-08002B2CF9AE}" pid="4" name="_AuthorEmail">
    <vt:lpwstr>dorrhauer@ba-stuttgart.de</vt:lpwstr>
  </property>
  <property fmtid="{D5CDD505-2E9C-101B-9397-08002B2CF9AE}" pid="5" name="_AuthorEmailDisplayName">
    <vt:lpwstr>Dorrhauer, Carsten</vt:lpwstr>
  </property>
  <property fmtid="{D5CDD505-2E9C-101B-9397-08002B2CF9AE}" pid="6" name="_PreviousAdHocReviewCycleID">
    <vt:i4>-798857611</vt:i4>
  </property>
  <property fmtid="{D5CDD505-2E9C-101B-9397-08002B2CF9AE}" pid="7" name="_ReviewingToolsShownOnce">
    <vt:lpwstr/>
  </property>
</Properties>
</file>